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Info 3a" sheetId="1" r:id="rId4"/>
    <sheet state="visible" name="Infographics 3a" sheetId="2" r:id="rId5"/>
    <sheet state="visible" name="Info 3b" sheetId="3" r:id="rId6"/>
    <sheet state="visible" name="Infographics 3b" sheetId="4" r:id="rId7"/>
  </sheets>
  <definedNames/>
  <calcPr/>
  <extLst>
    <ext uri="GoogleSheetsCustomDataVersion2">
      <go:sheetsCustomData xmlns:go="http://customooxmlschemas.google.com/" r:id="rId8" roundtripDataChecksum="kNmi1HM4GfF2Jp8XzNsFEOitJxAqqRxUs/5ftY6B/Ak="/>
    </ext>
  </extLst>
</workbook>
</file>

<file path=xl/sharedStrings.xml><?xml version="1.0" encoding="utf-8"?>
<sst xmlns="http://schemas.openxmlformats.org/spreadsheetml/2006/main" count="80" uniqueCount="49">
  <si>
    <t xml:space="preserve"> Kontext</t>
  </si>
  <si>
    <t xml:space="preserve"> Procentuální rozdíl v HDP v důsledku nemocí způsobených pitím nad 1 (muži) a 1/2 (ženy) nápoje/den. Průměr 2020–2050</t>
  </si>
  <si>
    <t xml:space="preserve"> Opatření</t>
  </si>
  <si>
    <t xml:space="preserve"> Procento</t>
  </si>
  <si>
    <t xml:space="preserve"> Rok</t>
  </si>
  <si>
    <t xml:space="preserve"> Průměr 2020–2050</t>
  </si>
  <si>
    <t xml:space="preserve"> Kraj</t>
  </si>
  <si>
    <t xml:space="preserve"> Evropa/vybrané země</t>
  </si>
  <si>
    <t xml:space="preserve"> Zdroj</t>
  </si>
  <si>
    <t xml:space="preserve"> Obrázek 1.4 v https://www.oecd.org/en/publications/2021/05/preventing-harmful-alcohol-use_0d828f91.html</t>
  </si>
  <si>
    <t>Země</t>
  </si>
  <si>
    <t>Procentuální rozdíl v HDP</t>
  </si>
  <si>
    <t>Rozdíl (TEXT)</t>
  </si>
  <si>
    <t>Litva</t>
  </si>
  <si>
    <t>Lotyšsko</t>
  </si>
  <si>
    <t>Estonsko</t>
  </si>
  <si>
    <t>Polsko</t>
  </si>
  <si>
    <t>Slovensko</t>
  </si>
  <si>
    <t>Maďarsko</t>
  </si>
  <si>
    <t>Finsko</t>
  </si>
  <si>
    <t>Rumunsko</t>
  </si>
  <si>
    <t>Rakousko</t>
  </si>
  <si>
    <t>Portugalsko</t>
  </si>
  <si>
    <t>Evropská unie</t>
  </si>
  <si>
    <t>Irsko</t>
  </si>
  <si>
    <t>Bulharsko</t>
  </si>
  <si>
    <t>Německo</t>
  </si>
  <si>
    <t>Česko</t>
  </si>
  <si>
    <t>Švédsko</t>
  </si>
  <si>
    <t>Dánsko</t>
  </si>
  <si>
    <t>Belgie</t>
  </si>
  <si>
    <t>Francie</t>
  </si>
  <si>
    <t>Švýcarsko</t>
  </si>
  <si>
    <t>Lucembursko</t>
  </si>
  <si>
    <t>Řecko</t>
  </si>
  <si>
    <t>Španělsko</t>
  </si>
  <si>
    <t>Norsko</t>
  </si>
  <si>
    <t>Island</t>
  </si>
  <si>
    <t>Itálie</t>
  </si>
  <si>
    <t>Slovinsko</t>
  </si>
  <si>
    <t>Nizozemsko</t>
  </si>
  <si>
    <t xml:space="preserve"> Skóre zásad pro alkohol, které řadí země s nejnižšími výsledky v zásadách týkajících se alkoholu k zemím s nejvyššími výsledky v zásadách týkajících se alkoholu (0 až 20)</t>
  </si>
  <si>
    <t xml:space="preserve"> index</t>
  </si>
  <si>
    <t xml:space="preserve"> https://www.researchgate.net/publication/357118327_Analysis_of_Alcohol_Policy_in_Czechia_Estimation_of_Alcohol_Policy_Scale_compared_to_EU_Countries</t>
  </si>
  <si>
    <t>Skóre zásad alkoholu</t>
  </si>
  <si>
    <t>Skóre (TEXT)</t>
  </si>
  <si>
    <t>Malta</t>
  </si>
  <si>
    <t>Chorvatsko</t>
  </si>
  <si>
    <t>Kypr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</si>
</sst>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theme="1"/>
      <name val="Arial"/>
      <scheme val="minor"/>
    </font>
    <font>
      <sz val="11.0"/>
      <color theme="1"/>
      <name val="Calibri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0" numFmtId="0" xfId="0" applyAlignment="1" applyFont="1">
      <alignment horizontal="left" vertical="center"/>
    </xf>
    <xf borderId="0" fillId="0" fontId="0" numFmtId="0" xfId="0" applyFont="1"/>
    <xf borderId="0" fillId="0" fontId="0" numFmtId="0" xfId="0" applyAlignment="1" applyFont="1">
      <alignment horizontal="left" readingOrder="0" vertical="center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>
      <c r="A1" s="1" t="s">
        <v>0</v>
      </c>
      <c r="B1" s="1" t="s">
        <v>1</v>
      </c>
    </row>
    <row r="2" ht="12.75" customHeight="1">
      <c r="A2" s="1" t="s">
        <v>2</v>
      </c>
      <c r="B2" s="1" t="s">
        <v>3</v>
      </c>
    </row>
    <row r="3" ht="12.75" customHeight="1">
      <c r="A3" s="1" t="s">
        <v>4</v>
      </c>
      <c r="B3" s="1" t="s">
        <v>5</v>
      </c>
    </row>
    <row r="4" ht="12.75" customHeight="1">
      <c r="A4" s="1" t="s">
        <v>6</v>
      </c>
      <c r="B4" s="1" t="s">
        <v>7</v>
      </c>
    </row>
    <row r="5" ht="12.75" customHeight="1">
      <c r="A5" s="1" t="s">
        <v>8</v>
      </c>
      <c r="B5" s="1" t="s">
        <v>9</v>
      </c>
    </row>
    <row r="6" ht="12.75" customHeight="1">
      <c r="A6" s="1"/>
      <c r="B6" s="1"/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38"/>
    <col customWidth="1" min="2" max="2" width="20.13"/>
  </cols>
  <sheetData>
    <row r="1">
      <c r="A1" s="2" t="s">
        <v>10</v>
      </c>
      <c r="B1" s="2" t="s">
        <v>11</v>
      </c>
      <c r="C1" s="2" t="s">
        <v>12</v>
      </c>
    </row>
    <row r="2">
      <c r="A2" s="3" t="s">
        <v>13</v>
      </c>
      <c r="B2" s="3">
        <v>-0.0379751634936796</v>
      </c>
      <c r="C2" s="4" t="str">
        <f>IFERROR(__xludf.DUMMYFUNCTION("TO_TEXT(ROUND(B2,3))"),"-0,038")</f>
        <v>-0,038</v>
      </c>
    </row>
    <row r="3">
      <c r="A3" s="3" t="s">
        <v>14</v>
      </c>
      <c r="B3" s="3">
        <v>-0.0358570738379898</v>
      </c>
      <c r="C3" s="4" t="str">
        <f>IFERROR(__xludf.DUMMYFUNCTION("TO_TEXT(ROUND(B3,3))"),"-0,036")</f>
        <v>-0,036</v>
      </c>
    </row>
    <row r="4">
      <c r="A4" s="3" t="s">
        <v>15</v>
      </c>
      <c r="B4" s="3">
        <v>-0.0339316270480144</v>
      </c>
      <c r="C4" s="4" t="str">
        <f>IFERROR(__xludf.DUMMYFUNCTION("TO_TEXT(ROUND(B4,3))"),"-0,034")</f>
        <v>-0,034</v>
      </c>
    </row>
    <row r="5">
      <c r="A5" s="3" t="s">
        <v>16</v>
      </c>
      <c r="B5" s="3">
        <v>-0.0310185661252863</v>
      </c>
      <c r="C5" s="4" t="str">
        <f>IFERROR(__xludf.DUMMYFUNCTION("TO_TEXT(ROUND(B5,3))"),"-0,031")</f>
        <v>-0,031</v>
      </c>
    </row>
    <row r="6">
      <c r="A6" s="5" t="s">
        <v>17</v>
      </c>
      <c r="B6" s="3">
        <v>-0.0283958440964081</v>
      </c>
      <c r="C6" s="4" t="str">
        <f>IFERROR(__xludf.DUMMYFUNCTION("TO_TEXT(ROUND(B6,3))"),"-0,028")</f>
        <v>-0,028</v>
      </c>
    </row>
    <row r="7">
      <c r="A7" s="3" t="s">
        <v>18</v>
      </c>
      <c r="B7" s="3">
        <v>-0.0281081646113413</v>
      </c>
      <c r="C7" s="4" t="str">
        <f>IFERROR(__xludf.DUMMYFUNCTION("TO_TEXT(ROUND(B7,3))"),"-0,028")</f>
        <v>-0,028</v>
      </c>
    </row>
    <row r="8">
      <c r="A8" s="3" t="s">
        <v>19</v>
      </c>
      <c r="B8" s="3">
        <v>-0.0226232123366734</v>
      </c>
      <c r="C8" s="4" t="str">
        <f>IFERROR(__xludf.DUMMYFUNCTION("TO_TEXT(ROUND(B8,3))"),"-0,023")</f>
        <v>-0,023</v>
      </c>
    </row>
    <row r="9">
      <c r="A9" s="3" t="s">
        <v>20</v>
      </c>
      <c r="B9" s="3">
        <v>-0.0223498278592311</v>
      </c>
      <c r="C9" s="4" t="str">
        <f>IFERROR(__xludf.DUMMYFUNCTION("TO_TEXT(ROUND(B9,3))"),"-0,022")</f>
        <v>-0,022</v>
      </c>
    </row>
    <row r="10">
      <c r="A10" s="3" t="s">
        <v>21</v>
      </c>
      <c r="B10" s="3">
        <v>-0.0196421788028772</v>
      </c>
      <c r="C10" s="4" t="str">
        <f>IFERROR(__xludf.DUMMYFUNCTION("TO_TEXT(ROUND(B10,3))"),"-0,02")</f>
        <v>-0,02</v>
      </c>
    </row>
    <row r="11">
      <c r="A11" s="3" t="s">
        <v>22</v>
      </c>
      <c r="B11" s="3">
        <v>-0.0192697269717219</v>
      </c>
      <c r="C11" s="4" t="str">
        <f>IFERROR(__xludf.DUMMYFUNCTION("TO_TEXT(ROUND(B11,3))"),"-0,019")</f>
        <v>-0,019</v>
      </c>
    </row>
    <row r="12">
      <c r="A12" s="5" t="s">
        <v>23</v>
      </c>
      <c r="B12" s="3">
        <v>-0.019298429524494</v>
      </c>
      <c r="C12" s="4" t="str">
        <f>IFERROR(__xludf.DUMMYFUNCTION("TO_TEXT(ROUND(B12,3))"),"-0,019")</f>
        <v>-0,019</v>
      </c>
    </row>
    <row r="13">
      <c r="A13" s="3" t="s">
        <v>24</v>
      </c>
      <c r="B13" s="3">
        <v>-0.0188445837981621</v>
      </c>
      <c r="C13" s="4" t="str">
        <f>IFERROR(__xludf.DUMMYFUNCTION("TO_TEXT(ROUND(B13,3))"),"-0,019")</f>
        <v>-0,019</v>
      </c>
    </row>
    <row r="14">
      <c r="A14" s="3" t="s">
        <v>25</v>
      </c>
      <c r="B14" s="3">
        <v>-0.0187768984745517</v>
      </c>
      <c r="C14" s="4" t="str">
        <f>IFERROR(__xludf.DUMMYFUNCTION("TO_TEXT(ROUND(B14,3))"),"-0,019")</f>
        <v>-0,019</v>
      </c>
    </row>
    <row r="15">
      <c r="A15" s="3" t="s">
        <v>26</v>
      </c>
      <c r="B15" s="3">
        <v>-0.0171824052322963</v>
      </c>
      <c r="C15" s="4" t="str">
        <f>IFERROR(__xludf.DUMMYFUNCTION("TO_TEXT(ROUND(B15,3))"),"-0,017")</f>
        <v>-0,017</v>
      </c>
    </row>
    <row r="16">
      <c r="A16" s="5" t="s">
        <v>27</v>
      </c>
      <c r="B16" s="3">
        <v>-0.0157809105933682</v>
      </c>
      <c r="C16" s="4" t="str">
        <f>IFERROR(__xludf.DUMMYFUNCTION("TO_TEXT(ROUND(B16,3))"),"-0,016")</f>
        <v>-0,016</v>
      </c>
    </row>
    <row r="17">
      <c r="A17" s="3" t="s">
        <v>28</v>
      </c>
      <c r="B17" s="3">
        <v>-0.0157613615957611</v>
      </c>
      <c r="C17" s="4" t="str">
        <f>IFERROR(__xludf.DUMMYFUNCTION("TO_TEXT(ROUND(B17,3))"),"-0,016")</f>
        <v>-0,016</v>
      </c>
    </row>
    <row r="18">
      <c r="A18" s="3" t="s">
        <v>29</v>
      </c>
      <c r="B18" s="3">
        <v>-0.0156815724869166</v>
      </c>
      <c r="C18" s="4" t="str">
        <f>IFERROR(__xludf.DUMMYFUNCTION("TO_TEXT(ROUND(B18,3))"),"-0,016")</f>
        <v>-0,016</v>
      </c>
    </row>
    <row r="19">
      <c r="A19" s="3" t="s">
        <v>30</v>
      </c>
      <c r="B19" s="3">
        <v>-0.0145641232560314</v>
      </c>
      <c r="C19" s="4" t="str">
        <f>IFERROR(__xludf.DUMMYFUNCTION("TO_TEXT(ROUND(B19,3))"),"-0,015")</f>
        <v>-0,015</v>
      </c>
    </row>
    <row r="20">
      <c r="A20" s="3" t="s">
        <v>31</v>
      </c>
      <c r="B20" s="3">
        <v>-0.0144424899325632</v>
      </c>
      <c r="C20" s="4" t="str">
        <f>IFERROR(__xludf.DUMMYFUNCTION("TO_TEXT(ROUND(B20,3))"),"-0,014")</f>
        <v>-0,014</v>
      </c>
    </row>
    <row r="21">
      <c r="A21" s="3" t="s">
        <v>32</v>
      </c>
      <c r="B21" s="3">
        <v>-0.0133215239348718</v>
      </c>
      <c r="C21" s="4" t="str">
        <f>IFERROR(__xludf.DUMMYFUNCTION("TO_TEXT(ROUND(B21,3))"),"-0,013")</f>
        <v>-0,013</v>
      </c>
    </row>
    <row r="22">
      <c r="A22" s="3" t="s">
        <v>33</v>
      </c>
      <c r="B22" s="3">
        <v>-0.012177951732917</v>
      </c>
      <c r="C22" s="4" t="str">
        <f>IFERROR(__xludf.DUMMYFUNCTION("TO_TEXT(ROUND(B22,3))"),"-0,012")</f>
        <v>-0,012</v>
      </c>
    </row>
    <row r="23">
      <c r="A23" s="3" t="s">
        <v>34</v>
      </c>
      <c r="B23" s="3">
        <v>-0.012033546570242</v>
      </c>
      <c r="C23" s="4" t="str">
        <f>IFERROR(__xludf.DUMMYFUNCTION("TO_TEXT(ROUND(B23,3))"),"-0,012")</f>
        <v>-0,012</v>
      </c>
    </row>
    <row r="24">
      <c r="A24" s="3" t="s">
        <v>35</v>
      </c>
      <c r="B24" s="3">
        <v>-0.00982266849090599</v>
      </c>
      <c r="C24" s="4" t="str">
        <f>IFERROR(__xludf.DUMMYFUNCTION("TO_TEXT(ROUND(B24,3))"),"-0,01")</f>
        <v>-0,01</v>
      </c>
    </row>
    <row r="25">
      <c r="A25" s="3" t="s">
        <v>36</v>
      </c>
      <c r="B25" s="3">
        <v>-0.00979768949418336</v>
      </c>
      <c r="C25" s="4" t="str">
        <f>IFERROR(__xludf.DUMMYFUNCTION("TO_TEXT(ROUND(B25,3))"),"-0,01")</f>
        <v>-0,01</v>
      </c>
    </row>
    <row r="26">
      <c r="A26" s="3" t="s">
        <v>37</v>
      </c>
      <c r="B26" s="3">
        <v>-0.0068945884958583</v>
      </c>
      <c r="C26" s="4" t="str">
        <f>IFERROR(__xludf.DUMMYFUNCTION("TO_TEXT(ROUND(B26,3))"),"-0,007")</f>
        <v>-0,007</v>
      </c>
    </row>
    <row r="27">
      <c r="A27" s="3" t="s">
        <v>38</v>
      </c>
      <c r="B27" s="3">
        <v>-0.00681191427899705</v>
      </c>
      <c r="C27" s="4" t="str">
        <f>IFERROR(__xludf.DUMMYFUNCTION("TO_TEXT(ROUND(B27,3))"),"-0,007")</f>
        <v>-0,007</v>
      </c>
    </row>
    <row r="28">
      <c r="A28" s="3" t="s">
        <v>39</v>
      </c>
      <c r="B28" s="3">
        <v>-0.00632798791636498</v>
      </c>
      <c r="C28" s="4" t="str">
        <f>IFERROR(__xludf.DUMMYFUNCTION("TO_TEXT(ROUND(B28,3))"),"-0,006")</f>
        <v>-0,006</v>
      </c>
    </row>
    <row r="29">
      <c r="A29" s="5" t="s">
        <v>40</v>
      </c>
      <c r="B29" s="3">
        <v>-0.00578250904555461</v>
      </c>
      <c r="C29" s="4" t="str">
        <f>IFERROR(__xludf.DUMMYFUNCTION("TO_TEXT(ROUND(B29,3))"),"-0,006")</f>
        <v>-0,006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6" t="s">
        <v>0</v>
      </c>
      <c r="B1" s="6" t="s">
        <v>41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>
      <c r="A2" s="6" t="s">
        <v>2</v>
      </c>
      <c r="B2" s="6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>
      <c r="A3" s="6" t="s">
        <v>4</v>
      </c>
      <c r="B3" s="7">
        <v>2018.0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>
      <c r="A4" s="6" t="s">
        <v>6</v>
      </c>
      <c r="B4" s="6" t="s">
        <v>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>
      <c r="A5" s="6" t="s">
        <v>8</v>
      </c>
      <c r="B5" s="6" t="s">
        <v>43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6" t="s">
        <v>10</v>
      </c>
      <c r="B1" s="6" t="s">
        <v>44</v>
      </c>
      <c r="C1" s="6" t="s">
        <v>45</v>
      </c>
      <c r="D1" s="6"/>
    </row>
    <row r="2">
      <c r="A2" s="6" t="s">
        <v>33</v>
      </c>
      <c r="B2" s="7">
        <v>10.0</v>
      </c>
      <c r="C2" s="6" t="str">
        <f>IFERROR(__xludf.DUMMYFUNCTION("TO_TEXT(B2)"),"10")</f>
        <v>10</v>
      </c>
      <c r="D2" s="6"/>
    </row>
    <row r="3">
      <c r="A3" s="6" t="s">
        <v>21</v>
      </c>
      <c r="B3" s="7">
        <v>12.0</v>
      </c>
      <c r="C3" s="6" t="str">
        <f>IFERROR(__xludf.DUMMYFUNCTION("TO_TEXT(B3)"),"12")</f>
        <v>12</v>
      </c>
      <c r="D3" s="6"/>
    </row>
    <row r="4">
      <c r="A4" s="6" t="s">
        <v>30</v>
      </c>
      <c r="B4" s="7">
        <v>12.0</v>
      </c>
      <c r="C4" s="6" t="str">
        <f>IFERROR(__xludf.DUMMYFUNCTION("TO_TEXT(B4)"),"12")</f>
        <v>12</v>
      </c>
      <c r="D4" s="6"/>
    </row>
    <row r="5">
      <c r="A5" s="6" t="s">
        <v>26</v>
      </c>
      <c r="B5" s="7">
        <v>12.0</v>
      </c>
      <c r="C5" s="6" t="str">
        <f>IFERROR(__xludf.DUMMYFUNCTION("TO_TEXT(B5)"),"12")</f>
        <v>12</v>
      </c>
      <c r="D5" s="6"/>
    </row>
    <row r="6">
      <c r="A6" s="6" t="s">
        <v>46</v>
      </c>
      <c r="B6" s="7">
        <v>12.0</v>
      </c>
      <c r="C6" s="6" t="str">
        <f>IFERROR(__xludf.DUMMYFUNCTION("TO_TEXT(B6)"),"12")</f>
        <v>12</v>
      </c>
      <c r="D6" s="6"/>
    </row>
    <row r="7">
      <c r="A7" s="6" t="s">
        <v>18</v>
      </c>
      <c r="B7" s="7">
        <v>13.0</v>
      </c>
      <c r="C7" s="6" t="str">
        <f>IFERROR(__xludf.DUMMYFUNCTION("TO_TEXT(B7)"),"13")</f>
        <v>13</v>
      </c>
      <c r="D7" s="6"/>
    </row>
    <row r="8">
      <c r="A8" s="6" t="s">
        <v>25</v>
      </c>
      <c r="B8" s="7">
        <v>14.0</v>
      </c>
      <c r="C8" s="6" t="str">
        <f>IFERROR(__xludf.DUMMYFUNCTION("TO_TEXT(B8)"),"14")</f>
        <v>14</v>
      </c>
      <c r="D8" s="6"/>
    </row>
    <row r="9">
      <c r="A9" s="6" t="s">
        <v>47</v>
      </c>
      <c r="B9" s="7">
        <v>14.0</v>
      </c>
      <c r="C9" s="6" t="str">
        <f>IFERROR(__xludf.DUMMYFUNCTION("TO_TEXT(B9)"),"14")</f>
        <v>14</v>
      </c>
      <c r="D9" s="6"/>
    </row>
    <row r="10">
      <c r="A10" s="6" t="s">
        <v>48</v>
      </c>
      <c r="B10" s="7">
        <v>14.0</v>
      </c>
      <c r="C10" s="6" t="str">
        <f>IFERROR(__xludf.DUMMYFUNCTION("TO_TEXT(B10)"),"14")</f>
        <v>14</v>
      </c>
      <c r="D10" s="6"/>
    </row>
    <row r="11">
      <c r="A11" s="6" t="s">
        <v>24</v>
      </c>
      <c r="B11" s="7">
        <v>14.0</v>
      </c>
      <c r="C11" s="6" t="str">
        <f>IFERROR(__xludf.DUMMYFUNCTION("TO_TEXT(B11)"),"14")</f>
        <v>14</v>
      </c>
      <c r="D11" s="6"/>
    </row>
    <row r="12">
      <c r="A12" s="6" t="s">
        <v>29</v>
      </c>
      <c r="B12" s="7">
        <v>14.5</v>
      </c>
      <c r="C12" s="6" t="str">
        <f>IFERROR(__xludf.DUMMYFUNCTION("TO_TEXT(B12)"),"14,5")</f>
        <v>14,5</v>
      </c>
      <c r="D12" s="6"/>
    </row>
    <row r="13">
      <c r="A13" s="6" t="s">
        <v>27</v>
      </c>
      <c r="B13" s="7">
        <v>15.0</v>
      </c>
      <c r="C13" s="6" t="str">
        <f>IFERROR(__xludf.DUMMYFUNCTION("TO_TEXT(B13)"),"15")</f>
        <v>15</v>
      </c>
      <c r="D13" s="6"/>
    </row>
    <row r="14">
      <c r="A14" s="6" t="s">
        <v>34</v>
      </c>
      <c r="B14" s="7">
        <v>15.0</v>
      </c>
      <c r="C14" s="6" t="str">
        <f>IFERROR(__xludf.DUMMYFUNCTION("TO_TEXT(B14)"),"15")</f>
        <v>15</v>
      </c>
      <c r="D14" s="6"/>
    </row>
    <row r="15">
      <c r="A15" s="6" t="s">
        <v>38</v>
      </c>
      <c r="B15" s="7">
        <v>15.0</v>
      </c>
      <c r="C15" s="6" t="str">
        <f>IFERROR(__xludf.DUMMYFUNCTION("TO_TEXT(B15)"),"15")</f>
        <v>15</v>
      </c>
      <c r="D15" s="6"/>
    </row>
    <row r="16">
      <c r="A16" s="6" t="s">
        <v>40</v>
      </c>
      <c r="B16" s="7">
        <v>15.0</v>
      </c>
      <c r="C16" s="6" t="str">
        <f>IFERROR(__xludf.DUMMYFUNCTION("TO_TEXT(B16)"),"15")</f>
        <v>15</v>
      </c>
      <c r="D16" s="6"/>
    </row>
    <row r="17">
      <c r="A17" s="6" t="s">
        <v>20</v>
      </c>
      <c r="B17" s="7">
        <v>15.0</v>
      </c>
      <c r="C17" s="6" t="str">
        <f>IFERROR(__xludf.DUMMYFUNCTION("TO_TEXT(B17)"),"15")</f>
        <v>15</v>
      </c>
      <c r="D17" s="6"/>
    </row>
    <row r="18">
      <c r="A18" s="6" t="s">
        <v>39</v>
      </c>
      <c r="B18" s="7">
        <v>15.0</v>
      </c>
      <c r="C18" s="6" t="str">
        <f>IFERROR(__xludf.DUMMYFUNCTION("TO_TEXT(B18)"),"15")</f>
        <v>15</v>
      </c>
      <c r="D18" s="6"/>
    </row>
    <row r="19">
      <c r="A19" s="6" t="s">
        <v>16</v>
      </c>
      <c r="B19" s="7">
        <v>16.0</v>
      </c>
      <c r="C19" s="6" t="str">
        <f>IFERROR(__xludf.DUMMYFUNCTION("TO_TEXT(B19)"),"16")</f>
        <v>16</v>
      </c>
      <c r="D19" s="6"/>
    </row>
    <row r="20">
      <c r="A20" s="6" t="s">
        <v>17</v>
      </c>
      <c r="B20" s="7">
        <v>16.0</v>
      </c>
      <c r="C20" s="6" t="str">
        <f>IFERROR(__xludf.DUMMYFUNCTION("TO_TEXT(B20)"),"16")</f>
        <v>16</v>
      </c>
      <c r="D20" s="6"/>
    </row>
    <row r="21">
      <c r="A21" s="6" t="s">
        <v>35</v>
      </c>
      <c r="B21" s="7">
        <v>16.0</v>
      </c>
      <c r="C21" s="6" t="str">
        <f>IFERROR(__xludf.DUMMYFUNCTION("TO_TEXT(B21)"),"16")</f>
        <v>16</v>
      </c>
      <c r="D21" s="6"/>
    </row>
    <row r="22">
      <c r="A22" s="6" t="s">
        <v>15</v>
      </c>
      <c r="B22" s="7">
        <v>17.0</v>
      </c>
      <c r="C22" s="6" t="str">
        <f>IFERROR(__xludf.DUMMYFUNCTION("TO_TEXT(B22)"),"17")</f>
        <v>17</v>
      </c>
      <c r="D22" s="6"/>
    </row>
    <row r="23">
      <c r="A23" s="6" t="s">
        <v>19</v>
      </c>
      <c r="B23" s="7">
        <v>17.0</v>
      </c>
      <c r="C23" s="6" t="str">
        <f>IFERROR(__xludf.DUMMYFUNCTION("TO_TEXT(B23)"),"17")</f>
        <v>17</v>
      </c>
      <c r="D23" s="6"/>
    </row>
    <row r="24">
      <c r="A24" s="6" t="s">
        <v>31</v>
      </c>
      <c r="B24" s="7">
        <v>17.0</v>
      </c>
      <c r="C24" s="6" t="str">
        <f>IFERROR(__xludf.DUMMYFUNCTION("TO_TEXT(B24)"),"17")</f>
        <v>17</v>
      </c>
      <c r="D24" s="6"/>
    </row>
    <row r="25">
      <c r="A25" s="6" t="s">
        <v>22</v>
      </c>
      <c r="B25" s="7">
        <v>17.0</v>
      </c>
      <c r="C25" s="6" t="str">
        <f>IFERROR(__xludf.DUMMYFUNCTION("TO_TEXT(B25)"),"17")</f>
        <v>17</v>
      </c>
      <c r="D25" s="6"/>
    </row>
    <row r="26">
      <c r="A26" s="6" t="s">
        <v>14</v>
      </c>
      <c r="B26" s="7">
        <v>18.0</v>
      </c>
      <c r="C26" s="6" t="str">
        <f>IFERROR(__xludf.DUMMYFUNCTION("TO_TEXT(B26)"),"18")</f>
        <v>18</v>
      </c>
      <c r="D26" s="6"/>
    </row>
    <row r="27">
      <c r="A27" s="6" t="s">
        <v>13</v>
      </c>
      <c r="B27" s="7">
        <v>18.0</v>
      </c>
      <c r="C27" s="6" t="str">
        <f>IFERROR(__xludf.DUMMYFUNCTION("TO_TEXT(B27)"),"18")</f>
        <v>18</v>
      </c>
      <c r="D27" s="6"/>
    </row>
    <row r="28">
      <c r="A28" s="6" t="s">
        <v>28</v>
      </c>
      <c r="B28" s="7">
        <v>18.0</v>
      </c>
      <c r="C28" s="6" t="str">
        <f>IFERROR(__xludf.DUMMYFUNCTION("TO_TEXT(B28)"),"18")</f>
        <v>18</v>
      </c>
      <c r="D28" s="6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2021-01-05T16:56:30Z</dcterms:created>
  <dc:creator>DEVAUX Marion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0x0101008B4DD370EC31429186F3AD49F0D3098F005637B16E1FB140A79BFD12202D969A2F00CE7EC214E944475D97C554C12BA0A64800B54603FF924DDD47AEB2EF5703BE9B08</vt:lpwstr>
  </property>
  <property fmtid="{D5CDD505-2E9C-101B-9397-08002B2CF9AE}" pid="3" name="OECDKeywords">
    <vt:lpwstr>898;#Public Health|b77fe1b0-b113-4b88-954a-7e6003dc97bd;#899;#Obesity|b369c05e-075e-4f1b-b1d2-8f84b50f0284</vt:lpwstr>
  </property>
  <property fmtid="{D5CDD505-2E9C-101B-9397-08002B2CF9AE}" pid="4" name="OECDCommittee">
    <vt:lpwstr>28;#Health Committee|2c0321da-353b-4c28-8e89-93836ce9b975</vt:lpwstr>
  </property>
  <property fmtid="{D5CDD505-2E9C-101B-9397-08002B2CF9AE}" pid="5" name="OECDHorizontalProjects">
    <vt:lpwstr/>
  </property>
  <property fmtid="{D5CDD505-2E9C-101B-9397-08002B2CF9AE}" pid="6" name="OECDPWB">
    <vt:lpwstr>734;#2.4 Health System Performance|fbed3121-b10e-4aa7-968a-6e7adc9ff3fc</vt:lpwstr>
  </property>
  <property fmtid="{D5CDD505-2E9C-101B-9397-08002B2CF9AE}" pid="7" name="OECDProjectOwnerStructure">
    <vt:lpwstr/>
  </property>
  <property fmtid="{D5CDD505-2E9C-101B-9397-08002B2CF9AE}" pid="8" name="OECDCountry">
    <vt:lpwstr/>
  </property>
  <property fmtid="{D5CDD505-2E9C-101B-9397-08002B2CF9AE}" pid="9" name="OECDTopic">
    <vt:lpwstr>771;#Public health|c7a2af53-22b7-458f-bb1e-826ac4bc7326;#210;#Health|65dc2cd1-a1c3-4b24-a1e5-75b3cdf95ba5</vt:lpwstr>
  </property>
</Properties>
</file>